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yx11\Desktop\招标采购\2023年采购项目\17号.2023中国建博会（上海）论坛区搭建服务\立项申请\"/>
    </mc:Choice>
  </mc:AlternateContent>
  <xr:revisionPtr revIDLastSave="0" documentId="13_ncr:1_{A49A8858-FF3F-4F7A-A816-666F85C72669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汇总" sheetId="10" r:id="rId1"/>
    <sheet name="3.1A301" sheetId="7" r:id="rId2"/>
    <sheet name="4.1G58" sheetId="8" r:id="rId3"/>
    <sheet name="5.1A328" sheetId="9" r:id="rId4"/>
  </sheets>
  <calcPr calcId="181029"/>
</workbook>
</file>

<file path=xl/calcChain.xml><?xml version="1.0" encoding="utf-8"?>
<calcChain xmlns="http://schemas.openxmlformats.org/spreadsheetml/2006/main">
  <c r="D11" i="9" l="1"/>
  <c r="D11" i="8"/>
  <c r="D11" i="7"/>
  <c r="D14" i="9" l="1"/>
  <c r="D10" i="9"/>
  <c r="D9" i="9"/>
  <c r="D6" i="9"/>
  <c r="D27" i="9"/>
  <c r="D4" i="9"/>
  <c r="D14" i="8"/>
  <c r="D10" i="8"/>
  <c r="D6" i="8"/>
  <c r="G52" i="8"/>
  <c r="D27" i="8"/>
  <c r="D9" i="8"/>
  <c r="D4" i="8"/>
  <c r="D10" i="7"/>
  <c r="D14" i="7"/>
  <c r="G35" i="9" l="1"/>
  <c r="G42" i="9"/>
  <c r="G47" i="8"/>
  <c r="G52" i="9"/>
  <c r="G47" i="9"/>
  <c r="G35" i="8"/>
  <c r="G42" i="8"/>
  <c r="G7" i="9"/>
  <c r="G26" i="9"/>
  <c r="G7" i="8"/>
  <c r="G26" i="8"/>
  <c r="G53" i="8" l="1"/>
  <c r="G54" i="8" s="1"/>
  <c r="G55" i="8" s="1"/>
  <c r="E4" i="10" s="1"/>
  <c r="G53" i="9"/>
  <c r="G54" i="9" l="1"/>
  <c r="G55" i="9" s="1"/>
  <c r="E5" i="10" s="1"/>
  <c r="D27" i="7" l="1"/>
  <c r="D9" i="7"/>
  <c r="D6" i="7"/>
  <c r="D4" i="7"/>
  <c r="G52" i="7" l="1"/>
  <c r="G47" i="7"/>
  <c r="G7" i="7"/>
  <c r="G35" i="7"/>
  <c r="G42" i="7"/>
  <c r="G26" i="7"/>
  <c r="G53" i="7" l="1"/>
  <c r="G54" i="7" s="1"/>
  <c r="G55" i="7" s="1"/>
  <c r="E3" i="10" s="1"/>
  <c r="E6" i="10" s="1"/>
</calcChain>
</file>

<file path=xl/sharedStrings.xml><?xml version="1.0" encoding="utf-8"?>
<sst xmlns="http://schemas.openxmlformats.org/spreadsheetml/2006/main" count="391" uniqueCount="117">
  <si>
    <t>类型</t>
  </si>
  <si>
    <t>内容</t>
  </si>
  <si>
    <t>工艺</t>
  </si>
  <si>
    <t>数量</t>
  </si>
  <si>
    <t>单位</t>
  </si>
  <si>
    <t>单价</t>
  </si>
  <si>
    <t>金额（单位：元）</t>
  </si>
  <si>
    <t>地面部分</t>
  </si>
  <si>
    <t>舞台</t>
  </si>
  <si>
    <t>平米</t>
  </si>
  <si>
    <t>踏步</t>
  </si>
  <si>
    <t>组</t>
  </si>
  <si>
    <t>地毯</t>
  </si>
  <si>
    <t>380g B1级阻燃地毯</t>
  </si>
  <si>
    <t>小计：</t>
  </si>
  <si>
    <t>主体结构</t>
  </si>
  <si>
    <t>米</t>
  </si>
  <si>
    <t>后侧墙体结构</t>
  </si>
  <si>
    <t>桁架拉画，双面</t>
  </si>
  <si>
    <t>木结构，面裱阻燃写真</t>
  </si>
  <si>
    <t>半透明网格布</t>
  </si>
  <si>
    <t>木结构，面裱家私宝</t>
  </si>
  <si>
    <t>控制台</t>
  </si>
  <si>
    <t>仓库</t>
  </si>
  <si>
    <t>张</t>
  </si>
  <si>
    <t>木门</t>
  </si>
  <si>
    <t>扇</t>
  </si>
  <si>
    <t>电工电料</t>
  </si>
  <si>
    <t>金卤灯、插座、电线等</t>
  </si>
  <si>
    <t>项</t>
  </si>
  <si>
    <t>租赁部分</t>
  </si>
  <si>
    <t>条桌，1.8m宽配桌布</t>
  </si>
  <si>
    <t>演讲台</t>
  </si>
  <si>
    <t>个</t>
  </si>
  <si>
    <t>无线路由器</t>
  </si>
  <si>
    <t>台花</t>
  </si>
  <si>
    <t>盆</t>
  </si>
  <si>
    <t>视频设备</t>
  </si>
  <si>
    <t>P3室内LED高清显示屏</t>
  </si>
  <si>
    <t>590DS LED处理器</t>
  </si>
  <si>
    <t>LG 液晶电视（55寸 提词器）</t>
  </si>
  <si>
    <t>Fiber Optic Transmitters DIGCUPE DOP-200TR 光纤信号传输系统</t>
  </si>
  <si>
    <t>MIG-H6 多功能视频控制台</t>
  </si>
  <si>
    <t>Flip reminder DSAN PerfectCue 无线翻页器</t>
  </si>
  <si>
    <t>Macbook 苹果播放器</t>
  </si>
  <si>
    <t>台</t>
  </si>
  <si>
    <t>Lenovo Thinkpad T470 笔记本电脑</t>
  </si>
  <si>
    <t>音频设备</t>
  </si>
  <si>
    <t>YAMAHA CL5 48CH 数字调音台 （含接口箱）</t>
  </si>
  <si>
    <t>SE F3 全频线阵列音箱</t>
  </si>
  <si>
    <t>SE-SUB 超低线阵列音箱</t>
  </si>
  <si>
    <t>NEXO-PS15 SpeakePA 舞台返听音箱</t>
  </si>
  <si>
    <t>Wireless Mic SHURE UD+BEAT58 无线手持话筒</t>
  </si>
  <si>
    <t>支</t>
  </si>
  <si>
    <t>SHURE  418 鹅颈麦克风</t>
  </si>
  <si>
    <t>灯光设备</t>
  </si>
  <si>
    <t>Lighting ConsoleGrand MA调光台</t>
  </si>
  <si>
    <t>ACME COB 面光灯</t>
  </si>
  <si>
    <t>盏</t>
  </si>
  <si>
    <t>ACME LED PAR灯</t>
  </si>
  <si>
    <t>Truss  Shelf 立柱</t>
  </si>
  <si>
    <t>其他</t>
  </si>
  <si>
    <t>现场搭建及撤展人员（工人、音响师、灯光师、视频工程师等）</t>
  </si>
  <si>
    <t>人次</t>
  </si>
  <si>
    <t>现场跟展人员（音响师、灯光师、视频工程师）</t>
  </si>
  <si>
    <t>运输费</t>
  </si>
  <si>
    <t>车次</t>
  </si>
  <si>
    <t>合计：</t>
  </si>
  <si>
    <t>税费（6%）：</t>
  </si>
  <si>
    <t>总计：</t>
  </si>
  <si>
    <t>灭火弹</t>
    <phoneticPr fontId="4" type="noConversion"/>
  </si>
  <si>
    <t>个</t>
    <phoneticPr fontId="4" type="noConversion"/>
  </si>
  <si>
    <t>造型铝料型材结构</t>
  </si>
  <si>
    <t>正面入口灯箱</t>
    <phoneticPr fontId="4" type="noConversion"/>
  </si>
  <si>
    <t>木结构异型造型</t>
    <phoneticPr fontId="4" type="noConversion"/>
  </si>
  <si>
    <t>木结构贴加厚黑底车贴，背面卡槽灯带</t>
    <phoneticPr fontId="4" type="noConversion"/>
  </si>
  <si>
    <t>组</t>
    <phoneticPr fontId="4" type="noConversion"/>
  </si>
  <si>
    <t>中国建博会（上海）论坛区报价表-3.1A301</t>
    <phoneticPr fontId="4" type="noConversion"/>
  </si>
  <si>
    <t>展会地址：国家会展中心（上海）-3.1A301</t>
    <phoneticPr fontId="4" type="noConversion"/>
  </si>
  <si>
    <t>金属雷亚支架，面铺双层夹板（12mm），50cm高</t>
    <phoneticPr fontId="4" type="noConversion"/>
  </si>
  <si>
    <t>舞台木结构柜台</t>
    <phoneticPr fontId="4" type="noConversion"/>
  </si>
  <si>
    <t>铝料型材，标经编布，2mL×1.5mW×2.5mH</t>
    <phoneticPr fontId="4" type="noConversion"/>
  </si>
  <si>
    <t>项</t>
    <phoneticPr fontId="4" type="noConversion"/>
  </si>
  <si>
    <t>宴会椅，白色</t>
    <phoneticPr fontId="4" type="noConversion"/>
  </si>
  <si>
    <t>折椅，黑色</t>
    <phoneticPr fontId="4" type="noConversion"/>
  </si>
  <si>
    <t>铝料型材卡UV软膜，两组，双面</t>
    <phoneticPr fontId="4" type="noConversion"/>
  </si>
  <si>
    <t>铁木结构，面铺双层夹板（34mm）</t>
    <phoneticPr fontId="4" type="noConversion"/>
  </si>
  <si>
    <t>中国建博会（上海）论坛区报价表-4.1G58</t>
    <phoneticPr fontId="4" type="noConversion"/>
  </si>
  <si>
    <t>展会地址：国家会展中心（上海）-4.1G58</t>
    <phoneticPr fontId="4" type="noConversion"/>
  </si>
  <si>
    <t>展位面积：288㎡</t>
    <phoneticPr fontId="4" type="noConversion"/>
  </si>
  <si>
    <t>80mm铝料贴黑色膜</t>
    <phoneticPr fontId="4" type="noConversion"/>
  </si>
  <si>
    <t>阻燃经编布喷画</t>
    <phoneticPr fontId="4" type="noConversion"/>
  </si>
  <si>
    <t>中国建博会（上海）论坛区报价表-5.1A328</t>
    <phoneticPr fontId="4" type="noConversion"/>
  </si>
  <si>
    <t>展会地址：国家会展中心（上海）-5.1A328</t>
    <phoneticPr fontId="4" type="noConversion"/>
  </si>
  <si>
    <t>展位面积：360㎡</t>
    <phoneticPr fontId="4" type="noConversion"/>
  </si>
  <si>
    <t>序号</t>
    <phoneticPr fontId="10" type="noConversion"/>
  </si>
  <si>
    <t>馆号</t>
    <phoneticPr fontId="10" type="noConversion"/>
  </si>
  <si>
    <t>展位号</t>
    <phoneticPr fontId="10" type="noConversion"/>
  </si>
  <si>
    <t>3馆</t>
    <phoneticPr fontId="10" type="noConversion"/>
  </si>
  <si>
    <t>合计（含税）：</t>
    <phoneticPr fontId="10" type="noConversion"/>
  </si>
  <si>
    <t>2023中国建博会（上海）论坛区报价汇总表</t>
    <phoneticPr fontId="10" type="noConversion"/>
  </si>
  <si>
    <t>4.1馆</t>
    <phoneticPr fontId="10" type="noConversion"/>
  </si>
  <si>
    <t>5.1馆</t>
    <phoneticPr fontId="10" type="noConversion"/>
  </si>
  <si>
    <t>3.1A301</t>
    <phoneticPr fontId="10" type="noConversion"/>
  </si>
  <si>
    <t>4.1G58</t>
    <phoneticPr fontId="10" type="noConversion"/>
  </si>
  <si>
    <t>5.1A328</t>
    <phoneticPr fontId="10" type="noConversion"/>
  </si>
  <si>
    <t>单人沙发</t>
    <phoneticPr fontId="4" type="noConversion"/>
  </si>
  <si>
    <t>张</t>
    <phoneticPr fontId="4" type="noConversion"/>
  </si>
  <si>
    <t>灯箱换画</t>
    <phoneticPr fontId="4" type="noConversion"/>
  </si>
  <si>
    <t>平米</t>
    <phoneticPr fontId="4" type="noConversion"/>
  </si>
  <si>
    <t>UV软膜，两组灯箱各五次</t>
    <phoneticPr fontId="4" type="noConversion"/>
  </si>
  <si>
    <t>展位面积：330㎡</t>
    <phoneticPr fontId="4" type="noConversion"/>
  </si>
  <si>
    <t>面积</t>
    <phoneticPr fontId="9" type="noConversion"/>
  </si>
  <si>
    <t>330㎡</t>
    <phoneticPr fontId="9" type="noConversion"/>
  </si>
  <si>
    <t>288㎡</t>
    <phoneticPr fontId="9" type="noConversion"/>
  </si>
  <si>
    <t>360㎡</t>
    <phoneticPr fontId="9" type="noConversion"/>
  </si>
  <si>
    <t>报价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</si>
</sst>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_ "/>
  </numFmts>
  <fonts count="11">
    <font>
      <sz val="11"/>
      <color theme="1"/>
      <name val="Calibri"/>
      <charset val="134"/>
      <scheme val="minor"/>
    </font>
    <font>
      <b/>
      <sz val="14"/>
      <color theme="1"/>
      <name val="Calibri"/>
      <family val="3"/>
      <charset val="134"/>
      <scheme val="minor"/>
    </font>
    <font>
      <b/>
      <sz val="14"/>
      <color theme="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b/>
      <sz val="14"/>
      <name val="Calibri"/>
      <family val="3"/>
      <charset val="134"/>
      <scheme val="minor"/>
    </font>
    <font>
      <sz val="11"/>
      <name val="Calibri"/>
      <family val="3"/>
      <charset val="134"/>
      <scheme val="minor"/>
    </font>
    <font>
      <sz val="11"/>
      <color theme="1"/>
      <name val="Calibri"/>
      <family val="3"/>
      <charset val="134"/>
      <scheme val="minor"/>
    </font>
    <font>
      <b/>
      <sz val="16"/>
      <color theme="1"/>
      <name val="Calibri"/>
      <family val="3"/>
      <charset val="134"/>
      <scheme val="minor"/>
    </font>
    <font>
      <sz val="9"/>
      <name val="Calibri"/>
      <family val="3"/>
      <charset val="134"/>
      <scheme val="minor"/>
    </font>
    <font>
      <sz val="9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164" fontId="7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千位分隔" xfId="1" builtinId="3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56332-14A3-4BC3-AC75-756875F832A0}">
  <sheetPr codeName="Sheet1"/>
  <dimension ref="A1:E6"/>
  <sheetViews>
    <sheetView workbookViewId="0">
      <selection activeCell="E4" sqref="E4"/>
    </sheetView>
  </sheetViews>
  <sheetFormatPr defaultRowHeight="15"/>
  <cols>
    <col min="2" max="2" width="22.42578125" customWidth="1"/>
    <col min="3" max="4" width="23.140625" customWidth="1"/>
    <col min="5" max="5" width="26.42578125" customWidth="1"/>
  </cols>
  <sheetData>
    <row r="1" spans="1:5" ht="21">
      <c r="A1" s="15" t="s">
        <v>100</v>
      </c>
      <c r="B1" s="15"/>
      <c r="C1" s="15"/>
      <c r="D1" s="15"/>
      <c r="E1" s="15"/>
    </row>
    <row r="2" spans="1:5" ht="36" customHeight="1">
      <c r="A2" s="2" t="s">
        <v>95</v>
      </c>
      <c r="B2" s="2" t="s">
        <v>96</v>
      </c>
      <c r="C2" s="2" t="s">
        <v>97</v>
      </c>
      <c r="D2" s="2" t="s">
        <v>112</v>
      </c>
      <c r="E2" s="2" t="s">
        <v>116</v>
      </c>
    </row>
    <row r="3" spans="1:5" ht="36" customHeight="1">
      <c r="A3" s="2">
        <v>1</v>
      </c>
      <c r="B3" s="2" t="s">
        <v>98</v>
      </c>
      <c r="C3" s="8" t="s">
        <v>103</v>
      </c>
      <c r="D3" s="8" t="s">
        <v>113</v>
      </c>
      <c r="E3" s="13">
        <f>'3.1A301'!G55</f>
        <v>0</v>
      </c>
    </row>
    <row r="4" spans="1:5" ht="36" customHeight="1">
      <c r="A4" s="2">
        <v>2</v>
      </c>
      <c r="B4" s="8" t="s">
        <v>101</v>
      </c>
      <c r="C4" s="8" t="s">
        <v>104</v>
      </c>
      <c r="D4" s="8" t="s">
        <v>114</v>
      </c>
      <c r="E4" s="13">
        <f>'4.1G58'!G55</f>
        <v>0</v>
      </c>
    </row>
    <row r="5" spans="1:5" ht="36" customHeight="1">
      <c r="A5" s="2">
        <v>3</v>
      </c>
      <c r="B5" s="8" t="s">
        <v>102</v>
      </c>
      <c r="C5" s="8" t="s">
        <v>105</v>
      </c>
      <c r="D5" s="8" t="s">
        <v>115</v>
      </c>
      <c r="E5" s="13">
        <f>'5.1A328'!G55</f>
        <v>0</v>
      </c>
    </row>
    <row r="6" spans="1:5" ht="36" customHeight="1">
      <c r="A6" s="16" t="s">
        <v>99</v>
      </c>
      <c r="B6" s="16"/>
      <c r="C6" s="16"/>
      <c r="D6" s="14"/>
      <c r="E6" s="13">
        <f>SUM(E3:E5)</f>
        <v>0</v>
      </c>
    </row>
  </sheetData>
  <mergeCells count="2">
    <mergeCell ref="A1:E1"/>
    <mergeCell ref="A6:C6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FF88-DCEB-4610-BBEC-B7B773A9A7A0}">
  <sheetPr codeName="Sheet2"/>
  <dimension ref="A1:H57"/>
  <sheetViews>
    <sheetView zoomScale="85" zoomScaleNormal="85" workbookViewId="0">
      <selection activeCell="C9" sqref="C9"/>
    </sheetView>
  </sheetViews>
  <sheetFormatPr defaultColWidth="9" defaultRowHeight="15"/>
  <cols>
    <col min="1" max="1" width="12" customWidth="1"/>
    <col min="2" max="2" width="23.42578125" customWidth="1"/>
    <col min="3" max="3" width="44.42578125" customWidth="1"/>
    <col min="4" max="5" width="12.140625" customWidth="1"/>
    <col min="6" max="6" width="12.140625" style="10" customWidth="1"/>
    <col min="7" max="7" width="17.5703125" customWidth="1"/>
    <col min="8" max="8" width="12.7109375" customWidth="1"/>
  </cols>
  <sheetData>
    <row r="1" spans="1:7" s="6" customFormat="1" ht="25.5" customHeight="1">
      <c r="A1" s="1" t="s">
        <v>77</v>
      </c>
      <c r="F1" s="9"/>
    </row>
    <row r="2" spans="1:7" ht="19.5" customHeight="1">
      <c r="A2" s="7" t="s">
        <v>78</v>
      </c>
      <c r="E2" s="7" t="s">
        <v>111</v>
      </c>
    </row>
    <row r="3" spans="1:7" ht="22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1" t="s">
        <v>5</v>
      </c>
      <c r="G3" s="2" t="s">
        <v>6</v>
      </c>
    </row>
    <row r="4" spans="1:7" ht="27" customHeight="1">
      <c r="A4" s="18" t="s">
        <v>7</v>
      </c>
      <c r="B4" s="3" t="s">
        <v>8</v>
      </c>
      <c r="C4" s="12" t="s">
        <v>79</v>
      </c>
      <c r="D4" s="2">
        <f>3*10</f>
        <v>30</v>
      </c>
      <c r="E4" s="2" t="s">
        <v>9</v>
      </c>
      <c r="F4" s="11"/>
      <c r="G4" s="2"/>
    </row>
    <row r="5" spans="1:7" ht="27" customHeight="1">
      <c r="A5" s="18"/>
      <c r="B5" s="3" t="s">
        <v>10</v>
      </c>
      <c r="C5" s="12" t="s">
        <v>86</v>
      </c>
      <c r="D5" s="2">
        <v>2</v>
      </c>
      <c r="E5" s="2" t="s">
        <v>11</v>
      </c>
      <c r="F5" s="11"/>
      <c r="G5" s="2"/>
    </row>
    <row r="6" spans="1:7" ht="27" customHeight="1">
      <c r="A6" s="18"/>
      <c r="B6" s="3" t="s">
        <v>12</v>
      </c>
      <c r="C6" s="3" t="s">
        <v>13</v>
      </c>
      <c r="D6" s="2">
        <f>15*18</f>
        <v>270</v>
      </c>
      <c r="E6" s="2" t="s">
        <v>9</v>
      </c>
      <c r="F6" s="11"/>
      <c r="G6" s="2"/>
    </row>
    <row r="7" spans="1:7" ht="27" customHeight="1">
      <c r="A7" s="16" t="s">
        <v>14</v>
      </c>
      <c r="B7" s="16"/>
      <c r="C7" s="16"/>
      <c r="D7" s="16"/>
      <c r="E7" s="16"/>
      <c r="F7" s="16"/>
      <c r="G7" s="2">
        <f>SUM(G4:G6)</f>
        <v>0</v>
      </c>
    </row>
    <row r="8" spans="1:7" ht="27" customHeight="1">
      <c r="A8" s="18" t="s">
        <v>15</v>
      </c>
      <c r="B8" s="12" t="s">
        <v>72</v>
      </c>
      <c r="C8" s="12" t="s">
        <v>90</v>
      </c>
      <c r="D8" s="2">
        <v>210</v>
      </c>
      <c r="E8" s="2" t="s">
        <v>16</v>
      </c>
      <c r="F8" s="11"/>
      <c r="G8" s="2"/>
    </row>
    <row r="9" spans="1:7" ht="27" customHeight="1">
      <c r="A9" s="18"/>
      <c r="B9" s="3" t="s">
        <v>17</v>
      </c>
      <c r="C9" s="3" t="s">
        <v>18</v>
      </c>
      <c r="D9" s="2">
        <f>18*4*2+4*2</f>
        <v>152</v>
      </c>
      <c r="E9" s="2" t="s">
        <v>9</v>
      </c>
      <c r="F9" s="11"/>
      <c r="G9" s="2"/>
    </row>
    <row r="10" spans="1:7" ht="27" customHeight="1">
      <c r="A10" s="18"/>
      <c r="B10" s="12" t="s">
        <v>73</v>
      </c>
      <c r="C10" s="12" t="s">
        <v>85</v>
      </c>
      <c r="D10" s="2">
        <f>(4*8+3*4.5)*2</f>
        <v>91</v>
      </c>
      <c r="E10" s="2" t="s">
        <v>9</v>
      </c>
      <c r="F10" s="11"/>
      <c r="G10" s="2"/>
    </row>
    <row r="11" spans="1:7" ht="27" customHeight="1">
      <c r="A11" s="18"/>
      <c r="B11" s="12" t="s">
        <v>108</v>
      </c>
      <c r="C11" s="12" t="s">
        <v>110</v>
      </c>
      <c r="D11" s="2">
        <f>(4*8+3*4.5)*5</f>
        <v>227.5</v>
      </c>
      <c r="E11" s="8" t="s">
        <v>109</v>
      </c>
      <c r="F11" s="11"/>
      <c r="G11" s="2"/>
    </row>
    <row r="12" spans="1:7" ht="27" customHeight="1">
      <c r="A12" s="18"/>
      <c r="B12" s="12" t="s">
        <v>74</v>
      </c>
      <c r="C12" s="12" t="s">
        <v>75</v>
      </c>
      <c r="D12" s="2">
        <v>3</v>
      </c>
      <c r="E12" s="8" t="s">
        <v>76</v>
      </c>
      <c r="F12" s="11"/>
      <c r="G12" s="2"/>
    </row>
    <row r="13" spans="1:7" ht="27" customHeight="1">
      <c r="A13" s="18"/>
      <c r="B13" s="12" t="s">
        <v>80</v>
      </c>
      <c r="C13" s="3" t="s">
        <v>19</v>
      </c>
      <c r="D13" s="2">
        <v>1</v>
      </c>
      <c r="E13" s="2" t="s">
        <v>11</v>
      </c>
      <c r="F13" s="11"/>
      <c r="G13" s="2"/>
    </row>
    <row r="14" spans="1:7" ht="27" customHeight="1">
      <c r="A14" s="18"/>
      <c r="B14" s="3" t="s">
        <v>20</v>
      </c>
      <c r="C14" s="12" t="s">
        <v>91</v>
      </c>
      <c r="D14" s="2">
        <f>4*13*2*2</f>
        <v>208</v>
      </c>
      <c r="E14" s="2" t="s">
        <v>9</v>
      </c>
      <c r="F14" s="11"/>
      <c r="G14" s="2"/>
    </row>
    <row r="15" spans="1:7" ht="27" customHeight="1">
      <c r="A15" s="18"/>
      <c r="B15" s="3" t="s">
        <v>22</v>
      </c>
      <c r="C15" s="3" t="s">
        <v>21</v>
      </c>
      <c r="D15" s="2">
        <v>1</v>
      </c>
      <c r="E15" s="2" t="s">
        <v>11</v>
      </c>
      <c r="F15" s="11"/>
      <c r="G15" s="2"/>
    </row>
    <row r="16" spans="1:7" ht="27" customHeight="1">
      <c r="A16" s="18"/>
      <c r="B16" s="3" t="s">
        <v>23</v>
      </c>
      <c r="C16" s="12" t="s">
        <v>81</v>
      </c>
      <c r="D16" s="2">
        <v>1</v>
      </c>
      <c r="E16" s="8" t="s">
        <v>82</v>
      </c>
      <c r="F16" s="11"/>
      <c r="G16" s="2"/>
    </row>
    <row r="17" spans="1:7" ht="27" customHeight="1">
      <c r="A17" s="18"/>
      <c r="B17" s="3" t="s">
        <v>25</v>
      </c>
      <c r="C17" s="3"/>
      <c r="D17" s="2">
        <v>1</v>
      </c>
      <c r="E17" s="2" t="s">
        <v>26</v>
      </c>
      <c r="F17" s="11"/>
      <c r="G17" s="2"/>
    </row>
    <row r="18" spans="1:7" ht="27" customHeight="1">
      <c r="A18" s="18"/>
      <c r="B18" s="3" t="s">
        <v>27</v>
      </c>
      <c r="C18" s="3" t="s">
        <v>28</v>
      </c>
      <c r="D18" s="2">
        <v>1</v>
      </c>
      <c r="E18" s="2" t="s">
        <v>29</v>
      </c>
      <c r="F18" s="11"/>
      <c r="G18" s="2"/>
    </row>
    <row r="19" spans="1:7" ht="27" customHeight="1">
      <c r="A19" s="18"/>
      <c r="B19" s="18" t="s">
        <v>30</v>
      </c>
      <c r="C19" s="12" t="s">
        <v>83</v>
      </c>
      <c r="D19" s="2">
        <v>40</v>
      </c>
      <c r="E19" s="2" t="s">
        <v>24</v>
      </c>
      <c r="F19" s="11"/>
      <c r="G19" s="2"/>
    </row>
    <row r="20" spans="1:7" ht="27" customHeight="1">
      <c r="A20" s="18"/>
      <c r="B20" s="18"/>
      <c r="C20" s="12" t="s">
        <v>84</v>
      </c>
      <c r="D20" s="2">
        <v>50</v>
      </c>
      <c r="E20" s="2" t="s">
        <v>24</v>
      </c>
      <c r="F20" s="11"/>
      <c r="G20" s="2"/>
    </row>
    <row r="21" spans="1:7" ht="27" customHeight="1">
      <c r="A21" s="18"/>
      <c r="B21" s="18"/>
      <c r="C21" s="12" t="s">
        <v>106</v>
      </c>
      <c r="D21" s="2">
        <v>6</v>
      </c>
      <c r="E21" s="8" t="s">
        <v>107</v>
      </c>
      <c r="F21" s="11"/>
      <c r="G21" s="2"/>
    </row>
    <row r="22" spans="1:7" ht="27" customHeight="1">
      <c r="A22" s="18"/>
      <c r="B22" s="18"/>
      <c r="C22" s="3" t="s">
        <v>31</v>
      </c>
      <c r="D22" s="2">
        <v>22</v>
      </c>
      <c r="E22" s="2" t="s">
        <v>24</v>
      </c>
      <c r="F22" s="11"/>
      <c r="G22" s="2"/>
    </row>
    <row r="23" spans="1:7" ht="27" customHeight="1">
      <c r="A23" s="18"/>
      <c r="B23" s="18"/>
      <c r="C23" s="3" t="s">
        <v>32</v>
      </c>
      <c r="D23" s="2">
        <v>1</v>
      </c>
      <c r="E23" s="2" t="s">
        <v>33</v>
      </c>
      <c r="F23" s="11"/>
      <c r="G23" s="2"/>
    </row>
    <row r="24" spans="1:7" ht="27" customHeight="1">
      <c r="A24" s="18"/>
      <c r="B24" s="18"/>
      <c r="C24" s="3" t="s">
        <v>34</v>
      </c>
      <c r="D24" s="2">
        <v>1</v>
      </c>
      <c r="E24" s="2" t="s">
        <v>33</v>
      </c>
      <c r="F24" s="11"/>
      <c r="G24" s="2"/>
    </row>
    <row r="25" spans="1:7" ht="27" customHeight="1">
      <c r="A25" s="18"/>
      <c r="B25" s="18"/>
      <c r="C25" s="3" t="s">
        <v>35</v>
      </c>
      <c r="D25" s="2">
        <v>1</v>
      </c>
      <c r="E25" s="2" t="s">
        <v>36</v>
      </c>
      <c r="F25" s="11"/>
      <c r="G25" s="2"/>
    </row>
    <row r="26" spans="1:7" ht="27" customHeight="1">
      <c r="A26" s="16" t="s">
        <v>14</v>
      </c>
      <c r="B26" s="16"/>
      <c r="C26" s="16"/>
      <c r="D26" s="16"/>
      <c r="E26" s="16"/>
      <c r="F26" s="16"/>
      <c r="G26" s="2">
        <f>SUM(G8:G25)</f>
        <v>0</v>
      </c>
    </row>
    <row r="27" spans="1:7" ht="27" customHeight="1">
      <c r="A27" s="18" t="s">
        <v>37</v>
      </c>
      <c r="B27" s="17" t="s">
        <v>38</v>
      </c>
      <c r="C27" s="17"/>
      <c r="D27" s="2">
        <f>3.5*7</f>
        <v>24.5</v>
      </c>
      <c r="E27" s="2" t="s">
        <v>9</v>
      </c>
      <c r="F27" s="11"/>
      <c r="G27" s="2"/>
    </row>
    <row r="28" spans="1:7" ht="27" customHeight="1">
      <c r="A28" s="18"/>
      <c r="B28" s="17" t="s">
        <v>39</v>
      </c>
      <c r="C28" s="17"/>
      <c r="D28" s="2">
        <v>1</v>
      </c>
      <c r="E28" s="2" t="s">
        <v>11</v>
      </c>
      <c r="F28" s="11"/>
      <c r="G28" s="2"/>
    </row>
    <row r="29" spans="1:7" ht="27" customHeight="1">
      <c r="A29" s="18"/>
      <c r="B29" s="17" t="s">
        <v>40</v>
      </c>
      <c r="C29" s="17"/>
      <c r="D29" s="2">
        <v>1</v>
      </c>
      <c r="E29" s="2" t="s">
        <v>33</v>
      </c>
      <c r="F29" s="11"/>
      <c r="G29" s="2"/>
    </row>
    <row r="30" spans="1:7" ht="27" customHeight="1">
      <c r="A30" s="18"/>
      <c r="B30" s="17" t="s">
        <v>41</v>
      </c>
      <c r="C30" s="17"/>
      <c r="D30" s="2">
        <v>3</v>
      </c>
      <c r="E30" s="2" t="s">
        <v>11</v>
      </c>
      <c r="F30" s="11"/>
      <c r="G30" s="2"/>
    </row>
    <row r="31" spans="1:7" ht="27" customHeight="1">
      <c r="A31" s="18"/>
      <c r="B31" s="17" t="s">
        <v>42</v>
      </c>
      <c r="C31" s="17"/>
      <c r="D31" s="2">
        <v>1</v>
      </c>
      <c r="E31" s="2" t="s">
        <v>11</v>
      </c>
      <c r="F31" s="11"/>
      <c r="G31" s="2"/>
    </row>
    <row r="32" spans="1:7" ht="27" customHeight="1">
      <c r="A32" s="18"/>
      <c r="B32" s="17" t="s">
        <v>43</v>
      </c>
      <c r="C32" s="17"/>
      <c r="D32" s="2">
        <v>1</v>
      </c>
      <c r="E32" s="2" t="s">
        <v>33</v>
      </c>
      <c r="F32" s="11"/>
      <c r="G32" s="2"/>
    </row>
    <row r="33" spans="1:7" ht="27" customHeight="1">
      <c r="A33" s="18"/>
      <c r="B33" s="17" t="s">
        <v>44</v>
      </c>
      <c r="C33" s="17"/>
      <c r="D33" s="2">
        <v>1</v>
      </c>
      <c r="E33" s="2" t="s">
        <v>45</v>
      </c>
      <c r="F33" s="11"/>
      <c r="G33" s="2"/>
    </row>
    <row r="34" spans="1:7" ht="27" customHeight="1">
      <c r="A34" s="18"/>
      <c r="B34" s="17" t="s">
        <v>46</v>
      </c>
      <c r="C34" s="17"/>
      <c r="D34" s="2">
        <v>1</v>
      </c>
      <c r="E34" s="2" t="s">
        <v>45</v>
      </c>
      <c r="F34" s="11"/>
      <c r="G34" s="2"/>
    </row>
    <row r="35" spans="1:7" ht="27" customHeight="1">
      <c r="A35" s="16" t="s">
        <v>14</v>
      </c>
      <c r="B35" s="16"/>
      <c r="C35" s="16"/>
      <c r="D35" s="16"/>
      <c r="E35" s="16"/>
      <c r="F35" s="16"/>
      <c r="G35" s="2">
        <f>SUM(G27:G34)</f>
        <v>0</v>
      </c>
    </row>
    <row r="36" spans="1:7" ht="27" customHeight="1">
      <c r="A36" s="18" t="s">
        <v>47</v>
      </c>
      <c r="B36" s="17" t="s">
        <v>48</v>
      </c>
      <c r="C36" s="17"/>
      <c r="D36" s="2">
        <v>1</v>
      </c>
      <c r="E36" s="2" t="s">
        <v>11</v>
      </c>
      <c r="F36" s="11"/>
      <c r="G36" s="2"/>
    </row>
    <row r="37" spans="1:7" ht="27" customHeight="1">
      <c r="A37" s="18"/>
      <c r="B37" s="17" t="s">
        <v>49</v>
      </c>
      <c r="C37" s="17"/>
      <c r="D37" s="2">
        <v>4</v>
      </c>
      <c r="E37" s="2" t="s">
        <v>11</v>
      </c>
      <c r="F37" s="11"/>
      <c r="G37" s="2"/>
    </row>
    <row r="38" spans="1:7" ht="27" customHeight="1">
      <c r="A38" s="18"/>
      <c r="B38" s="17" t="s">
        <v>50</v>
      </c>
      <c r="C38" s="17"/>
      <c r="D38" s="2">
        <v>2</v>
      </c>
      <c r="E38" s="2" t="s">
        <v>11</v>
      </c>
      <c r="F38" s="11"/>
      <c r="G38" s="2"/>
    </row>
    <row r="39" spans="1:7" ht="27" customHeight="1">
      <c r="A39" s="18"/>
      <c r="B39" s="17" t="s">
        <v>51</v>
      </c>
      <c r="C39" s="17"/>
      <c r="D39" s="2">
        <v>2</v>
      </c>
      <c r="E39" s="2" t="s">
        <v>11</v>
      </c>
      <c r="F39" s="11"/>
      <c r="G39" s="2"/>
    </row>
    <row r="40" spans="1:7" ht="27" customHeight="1">
      <c r="A40" s="18"/>
      <c r="B40" s="17" t="s">
        <v>52</v>
      </c>
      <c r="C40" s="17"/>
      <c r="D40" s="2">
        <v>4</v>
      </c>
      <c r="E40" s="2" t="s">
        <v>53</v>
      </c>
      <c r="F40" s="11"/>
      <c r="G40" s="2"/>
    </row>
    <row r="41" spans="1:7" ht="27" customHeight="1">
      <c r="A41" s="18"/>
      <c r="B41" s="17" t="s">
        <v>54</v>
      </c>
      <c r="C41" s="17"/>
      <c r="D41" s="2">
        <v>2</v>
      </c>
      <c r="E41" s="2" t="s">
        <v>53</v>
      </c>
      <c r="F41" s="11"/>
      <c r="G41" s="2"/>
    </row>
    <row r="42" spans="1:7" ht="27" customHeight="1">
      <c r="A42" s="16" t="s">
        <v>14</v>
      </c>
      <c r="B42" s="16"/>
      <c r="C42" s="16"/>
      <c r="D42" s="16"/>
      <c r="E42" s="16"/>
      <c r="F42" s="16"/>
      <c r="G42" s="2">
        <f>SUM(G36:G41)</f>
        <v>0</v>
      </c>
    </row>
    <row r="43" spans="1:7" ht="27" customHeight="1">
      <c r="A43" s="18" t="s">
        <v>55</v>
      </c>
      <c r="B43" s="17" t="s">
        <v>56</v>
      </c>
      <c r="C43" s="17"/>
      <c r="D43" s="2">
        <v>1</v>
      </c>
      <c r="E43" s="2" t="s">
        <v>11</v>
      </c>
      <c r="F43" s="11"/>
      <c r="G43" s="2"/>
    </row>
    <row r="44" spans="1:7" ht="27" customHeight="1">
      <c r="A44" s="18"/>
      <c r="B44" s="17" t="s">
        <v>57</v>
      </c>
      <c r="C44" s="17"/>
      <c r="D44" s="2">
        <v>8</v>
      </c>
      <c r="E44" s="2" t="s">
        <v>58</v>
      </c>
      <c r="F44" s="11"/>
      <c r="G44" s="2"/>
    </row>
    <row r="45" spans="1:7" ht="27" customHeight="1">
      <c r="A45" s="18"/>
      <c r="B45" s="17" t="s">
        <v>59</v>
      </c>
      <c r="C45" s="17"/>
      <c r="D45" s="2">
        <v>8</v>
      </c>
      <c r="E45" s="2" t="s">
        <v>58</v>
      </c>
      <c r="F45" s="11"/>
      <c r="G45" s="2"/>
    </row>
    <row r="46" spans="1:7" ht="27" customHeight="1">
      <c r="A46" s="18"/>
      <c r="B46" s="17" t="s">
        <v>60</v>
      </c>
      <c r="C46" s="17"/>
      <c r="D46" s="2">
        <v>2</v>
      </c>
      <c r="E46" s="2" t="s">
        <v>33</v>
      </c>
      <c r="F46" s="11"/>
      <c r="G46" s="2"/>
    </row>
    <row r="47" spans="1:7" ht="27" customHeight="1">
      <c r="A47" s="16" t="s">
        <v>14</v>
      </c>
      <c r="B47" s="16"/>
      <c r="C47" s="16"/>
      <c r="D47" s="16"/>
      <c r="E47" s="16"/>
      <c r="F47" s="16"/>
      <c r="G47" s="2">
        <f>SUM(G43:G46)</f>
        <v>0</v>
      </c>
    </row>
    <row r="48" spans="1:7" ht="27" customHeight="1">
      <c r="A48" s="18" t="s">
        <v>61</v>
      </c>
      <c r="B48" s="17" t="s">
        <v>62</v>
      </c>
      <c r="C48" s="17"/>
      <c r="D48" s="2">
        <v>24</v>
      </c>
      <c r="E48" s="2" t="s">
        <v>63</v>
      </c>
      <c r="F48" s="11"/>
      <c r="G48" s="2"/>
    </row>
    <row r="49" spans="1:8" ht="27" customHeight="1">
      <c r="A49" s="18"/>
      <c r="B49" s="17" t="s">
        <v>64</v>
      </c>
      <c r="C49" s="17"/>
      <c r="D49" s="2">
        <v>6</v>
      </c>
      <c r="E49" s="2" t="s">
        <v>63</v>
      </c>
      <c r="F49" s="11"/>
      <c r="G49" s="2"/>
    </row>
    <row r="50" spans="1:8" ht="27" customHeight="1">
      <c r="A50" s="18"/>
      <c r="B50" s="19" t="s">
        <v>70</v>
      </c>
      <c r="C50" s="20"/>
      <c r="D50" s="2">
        <v>2</v>
      </c>
      <c r="E50" s="8" t="s">
        <v>71</v>
      </c>
      <c r="F50" s="11"/>
      <c r="G50" s="2"/>
    </row>
    <row r="51" spans="1:8" ht="27" customHeight="1">
      <c r="A51" s="18"/>
      <c r="B51" s="17" t="s">
        <v>65</v>
      </c>
      <c r="C51" s="17"/>
      <c r="D51" s="2">
        <v>2</v>
      </c>
      <c r="E51" s="2" t="s">
        <v>66</v>
      </c>
      <c r="F51" s="11"/>
      <c r="G51" s="2"/>
    </row>
    <row r="52" spans="1:8" ht="27" customHeight="1">
      <c r="A52" s="16" t="s">
        <v>14</v>
      </c>
      <c r="B52" s="16"/>
      <c r="C52" s="16"/>
      <c r="D52" s="16"/>
      <c r="E52" s="16"/>
      <c r="F52" s="16"/>
      <c r="G52" s="2">
        <f>SUM(G48:G51)</f>
        <v>0</v>
      </c>
    </row>
    <row r="53" spans="1:8" ht="27" customHeight="1">
      <c r="A53" s="16" t="s">
        <v>67</v>
      </c>
      <c r="B53" s="16"/>
      <c r="C53" s="16"/>
      <c r="D53" s="16"/>
      <c r="E53" s="16"/>
      <c r="F53" s="16"/>
      <c r="G53" s="4">
        <f>G7+G26+G35+G42+G47+G52</f>
        <v>0</v>
      </c>
    </row>
    <row r="54" spans="1:8" ht="27" customHeight="1">
      <c r="A54" s="16" t="s">
        <v>68</v>
      </c>
      <c r="B54" s="16"/>
      <c r="C54" s="16"/>
      <c r="D54" s="16"/>
      <c r="E54" s="16"/>
      <c r="F54" s="16"/>
      <c r="G54" s="4">
        <f>G53*0.06</f>
        <v>0</v>
      </c>
    </row>
    <row r="55" spans="1:8" ht="27" customHeight="1">
      <c r="A55" s="16" t="s">
        <v>69</v>
      </c>
      <c r="B55" s="16"/>
      <c r="C55" s="16"/>
      <c r="D55" s="16"/>
      <c r="E55" s="16"/>
      <c r="F55" s="16"/>
      <c r="G55" s="4">
        <f>SUM(G53:G54)</f>
        <v>0</v>
      </c>
    </row>
    <row r="57" spans="1:8">
      <c r="H57" s="5"/>
    </row>
  </sheetData>
  <mergeCells count="38">
    <mergeCell ref="B45:C45"/>
    <mergeCell ref="B46:C46"/>
    <mergeCell ref="B48:C48"/>
    <mergeCell ref="B49:C49"/>
    <mergeCell ref="B50:C50"/>
    <mergeCell ref="A47:F47"/>
    <mergeCell ref="A48:A51"/>
    <mergeCell ref="B39:C39"/>
    <mergeCell ref="B40:C40"/>
    <mergeCell ref="B41:C41"/>
    <mergeCell ref="B43:C43"/>
    <mergeCell ref="B44:C44"/>
    <mergeCell ref="A4:A6"/>
    <mergeCell ref="A7:F7"/>
    <mergeCell ref="B32:C32"/>
    <mergeCell ref="B33:C33"/>
    <mergeCell ref="B34:C34"/>
    <mergeCell ref="A35:F35"/>
    <mergeCell ref="A36:A41"/>
    <mergeCell ref="A42:F42"/>
    <mergeCell ref="A43:A46"/>
    <mergeCell ref="A8:A25"/>
    <mergeCell ref="B19:B25"/>
    <mergeCell ref="A26:F26"/>
    <mergeCell ref="A27:A34"/>
    <mergeCell ref="B27:C27"/>
    <mergeCell ref="B28:C28"/>
    <mergeCell ref="B29:C29"/>
    <mergeCell ref="B30:C30"/>
    <mergeCell ref="B31:C31"/>
    <mergeCell ref="B36:C36"/>
    <mergeCell ref="B37:C37"/>
    <mergeCell ref="B38:C38"/>
    <mergeCell ref="A52:F52"/>
    <mergeCell ref="A53:F53"/>
    <mergeCell ref="A55:F55"/>
    <mergeCell ref="B51:C51"/>
    <mergeCell ref="A54:F54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A6CF-CC17-4AE5-9196-C79451D632DD}">
  <sheetPr codeName="Sheet3"/>
  <dimension ref="A1:H57"/>
  <sheetViews>
    <sheetView zoomScale="70" zoomScaleNormal="70" workbookViewId="0">
      <selection activeCell="F48" sqref="F48:G51"/>
    </sheetView>
  </sheetViews>
  <sheetFormatPr defaultColWidth="9" defaultRowHeight="15"/>
  <cols>
    <col min="1" max="1" width="12" customWidth="1"/>
    <col min="2" max="2" width="23.42578125" customWidth="1"/>
    <col min="3" max="3" width="44.42578125" customWidth="1"/>
    <col min="4" max="5" width="12.140625" customWidth="1"/>
    <col min="6" max="6" width="12.140625" style="10" customWidth="1"/>
    <col min="7" max="7" width="17.5703125" customWidth="1"/>
    <col min="8" max="8" width="12.7109375" customWidth="1"/>
  </cols>
  <sheetData>
    <row r="1" spans="1:7" s="6" customFormat="1" ht="25.5" customHeight="1">
      <c r="A1" s="1" t="s">
        <v>87</v>
      </c>
      <c r="F1" s="9"/>
    </row>
    <row r="2" spans="1:7" ht="19.5" customHeight="1">
      <c r="A2" s="7" t="s">
        <v>88</v>
      </c>
      <c r="E2" s="7" t="s">
        <v>89</v>
      </c>
    </row>
    <row r="3" spans="1:7" ht="22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1" t="s">
        <v>5</v>
      </c>
      <c r="G3" s="2" t="s">
        <v>6</v>
      </c>
    </row>
    <row r="4" spans="1:7" ht="27" customHeight="1">
      <c r="A4" s="18" t="s">
        <v>7</v>
      </c>
      <c r="B4" s="3" t="s">
        <v>8</v>
      </c>
      <c r="C4" s="12" t="s">
        <v>79</v>
      </c>
      <c r="D4" s="2">
        <f>3*10</f>
        <v>30</v>
      </c>
      <c r="E4" s="2" t="s">
        <v>9</v>
      </c>
      <c r="F4" s="11"/>
      <c r="G4" s="2"/>
    </row>
    <row r="5" spans="1:7" ht="27" customHeight="1">
      <c r="A5" s="18"/>
      <c r="B5" s="3" t="s">
        <v>10</v>
      </c>
      <c r="C5" s="12" t="s">
        <v>86</v>
      </c>
      <c r="D5" s="2">
        <v>2</v>
      </c>
      <c r="E5" s="2" t="s">
        <v>11</v>
      </c>
      <c r="F5" s="11"/>
      <c r="G5" s="2"/>
    </row>
    <row r="6" spans="1:7" ht="27" customHeight="1">
      <c r="A6" s="18"/>
      <c r="B6" s="3" t="s">
        <v>12</v>
      </c>
      <c r="C6" s="3" t="s">
        <v>13</v>
      </c>
      <c r="D6" s="2">
        <f>16*18</f>
        <v>288</v>
      </c>
      <c r="E6" s="2" t="s">
        <v>9</v>
      </c>
      <c r="F6" s="11"/>
      <c r="G6" s="2"/>
    </row>
    <row r="7" spans="1:7" ht="27" customHeight="1">
      <c r="A7" s="16" t="s">
        <v>14</v>
      </c>
      <c r="B7" s="16"/>
      <c r="C7" s="16"/>
      <c r="D7" s="16"/>
      <c r="E7" s="16"/>
      <c r="F7" s="16"/>
      <c r="G7" s="2">
        <f>SUM(G4:G6)</f>
        <v>0</v>
      </c>
    </row>
    <row r="8" spans="1:7" ht="27" customHeight="1">
      <c r="A8" s="18" t="s">
        <v>15</v>
      </c>
      <c r="B8" s="12" t="s">
        <v>72</v>
      </c>
      <c r="C8" s="12" t="s">
        <v>90</v>
      </c>
      <c r="D8" s="2">
        <v>260</v>
      </c>
      <c r="E8" s="2" t="s">
        <v>16</v>
      </c>
      <c r="F8" s="11"/>
      <c r="G8" s="2"/>
    </row>
    <row r="9" spans="1:7" ht="27" customHeight="1">
      <c r="A9" s="18"/>
      <c r="B9" s="3" t="s">
        <v>17</v>
      </c>
      <c r="C9" s="3" t="s">
        <v>18</v>
      </c>
      <c r="D9" s="2">
        <f>18*4*2+4*2</f>
        <v>152</v>
      </c>
      <c r="E9" s="2" t="s">
        <v>9</v>
      </c>
      <c r="F9" s="11"/>
      <c r="G9" s="2"/>
    </row>
    <row r="10" spans="1:7" ht="27" customHeight="1">
      <c r="A10" s="18"/>
      <c r="B10" s="12" t="s">
        <v>73</v>
      </c>
      <c r="C10" s="12" t="s">
        <v>85</v>
      </c>
      <c r="D10" s="2">
        <f>(4*5.5+3*6)*2</f>
        <v>80</v>
      </c>
      <c r="E10" s="2" t="s">
        <v>9</v>
      </c>
      <c r="F10" s="11"/>
      <c r="G10" s="2"/>
    </row>
    <row r="11" spans="1:7" ht="27" customHeight="1">
      <c r="A11" s="18"/>
      <c r="B11" s="12" t="s">
        <v>108</v>
      </c>
      <c r="C11" s="12" t="s">
        <v>110</v>
      </c>
      <c r="D11" s="2">
        <f>(4*5.5+3*6)*5</f>
        <v>200</v>
      </c>
      <c r="E11" s="8" t="s">
        <v>109</v>
      </c>
      <c r="F11" s="11"/>
      <c r="G11" s="2"/>
    </row>
    <row r="12" spans="1:7" ht="27" customHeight="1">
      <c r="A12" s="18"/>
      <c r="B12" s="12" t="s">
        <v>74</v>
      </c>
      <c r="C12" s="12" t="s">
        <v>75</v>
      </c>
      <c r="D12" s="2">
        <v>3</v>
      </c>
      <c r="E12" s="8" t="s">
        <v>76</v>
      </c>
      <c r="F12" s="11"/>
      <c r="G12" s="2"/>
    </row>
    <row r="13" spans="1:7" ht="27" customHeight="1">
      <c r="A13" s="18"/>
      <c r="B13" s="12" t="s">
        <v>80</v>
      </c>
      <c r="C13" s="3" t="s">
        <v>19</v>
      </c>
      <c r="D13" s="2">
        <v>1</v>
      </c>
      <c r="E13" s="2" t="s">
        <v>11</v>
      </c>
      <c r="F13" s="11"/>
      <c r="G13" s="2"/>
    </row>
    <row r="14" spans="1:7" ht="27" customHeight="1">
      <c r="A14" s="18"/>
      <c r="B14" s="3" t="s">
        <v>20</v>
      </c>
      <c r="C14" s="12" t="s">
        <v>91</v>
      </c>
      <c r="D14" s="2">
        <f>4*14.5*2*2</f>
        <v>232</v>
      </c>
      <c r="E14" s="2" t="s">
        <v>9</v>
      </c>
      <c r="F14" s="11"/>
      <c r="G14" s="2"/>
    </row>
    <row r="15" spans="1:7" ht="27" customHeight="1">
      <c r="A15" s="18"/>
      <c r="B15" s="3" t="s">
        <v>22</v>
      </c>
      <c r="C15" s="3" t="s">
        <v>21</v>
      </c>
      <c r="D15" s="2">
        <v>1</v>
      </c>
      <c r="E15" s="2" t="s">
        <v>11</v>
      </c>
      <c r="F15" s="11"/>
      <c r="G15" s="2"/>
    </row>
    <row r="16" spans="1:7" ht="27" customHeight="1">
      <c r="A16" s="18"/>
      <c r="B16" s="3" t="s">
        <v>23</v>
      </c>
      <c r="C16" s="12" t="s">
        <v>81</v>
      </c>
      <c r="D16" s="2">
        <v>1</v>
      </c>
      <c r="E16" s="8" t="s">
        <v>82</v>
      </c>
      <c r="F16" s="11"/>
      <c r="G16" s="2"/>
    </row>
    <row r="17" spans="1:7" ht="27" customHeight="1">
      <c r="A17" s="18"/>
      <c r="B17" s="3" t="s">
        <v>25</v>
      </c>
      <c r="C17" s="3"/>
      <c r="D17" s="2">
        <v>1</v>
      </c>
      <c r="E17" s="2" t="s">
        <v>26</v>
      </c>
      <c r="F17" s="11"/>
      <c r="G17" s="2"/>
    </row>
    <row r="18" spans="1:7" ht="27" customHeight="1">
      <c r="A18" s="18"/>
      <c r="B18" s="3" t="s">
        <v>27</v>
      </c>
      <c r="C18" s="3" t="s">
        <v>28</v>
      </c>
      <c r="D18" s="2">
        <v>1</v>
      </c>
      <c r="E18" s="2" t="s">
        <v>29</v>
      </c>
      <c r="F18" s="11"/>
      <c r="G18" s="2"/>
    </row>
    <row r="19" spans="1:7" ht="27" customHeight="1">
      <c r="A19" s="18"/>
      <c r="B19" s="18" t="s">
        <v>30</v>
      </c>
      <c r="C19" s="12" t="s">
        <v>83</v>
      </c>
      <c r="D19" s="2">
        <v>40</v>
      </c>
      <c r="E19" s="2" t="s">
        <v>24</v>
      </c>
      <c r="F19" s="11"/>
      <c r="G19" s="2"/>
    </row>
    <row r="20" spans="1:7" ht="27" customHeight="1">
      <c r="A20" s="18"/>
      <c r="B20" s="18"/>
      <c r="C20" s="12" t="s">
        <v>84</v>
      </c>
      <c r="D20" s="2">
        <v>100</v>
      </c>
      <c r="E20" s="2" t="s">
        <v>24</v>
      </c>
      <c r="F20" s="11"/>
      <c r="G20" s="2"/>
    </row>
    <row r="21" spans="1:7" ht="27" customHeight="1">
      <c r="A21" s="18"/>
      <c r="B21" s="18"/>
      <c r="C21" s="12" t="s">
        <v>106</v>
      </c>
      <c r="D21" s="2">
        <v>6</v>
      </c>
      <c r="E21" s="8" t="s">
        <v>107</v>
      </c>
      <c r="F21" s="11"/>
      <c r="G21" s="2"/>
    </row>
    <row r="22" spans="1:7" ht="27" customHeight="1">
      <c r="A22" s="18"/>
      <c r="B22" s="18"/>
      <c r="C22" s="3" t="s">
        <v>31</v>
      </c>
      <c r="D22" s="2">
        <v>22</v>
      </c>
      <c r="E22" s="2" t="s">
        <v>24</v>
      </c>
      <c r="F22" s="11"/>
      <c r="G22" s="2"/>
    </row>
    <row r="23" spans="1:7" ht="27" customHeight="1">
      <c r="A23" s="18"/>
      <c r="B23" s="18"/>
      <c r="C23" s="3" t="s">
        <v>32</v>
      </c>
      <c r="D23" s="2">
        <v>1</v>
      </c>
      <c r="E23" s="2" t="s">
        <v>33</v>
      </c>
      <c r="F23" s="11"/>
      <c r="G23" s="2"/>
    </row>
    <row r="24" spans="1:7" ht="27" customHeight="1">
      <c r="A24" s="18"/>
      <c r="B24" s="18"/>
      <c r="C24" s="3" t="s">
        <v>34</v>
      </c>
      <c r="D24" s="2">
        <v>1</v>
      </c>
      <c r="E24" s="2" t="s">
        <v>33</v>
      </c>
      <c r="F24" s="11"/>
      <c r="G24" s="2"/>
    </row>
    <row r="25" spans="1:7" ht="27" customHeight="1">
      <c r="A25" s="18"/>
      <c r="B25" s="18"/>
      <c r="C25" s="3" t="s">
        <v>35</v>
      </c>
      <c r="D25" s="2">
        <v>1</v>
      </c>
      <c r="E25" s="2" t="s">
        <v>36</v>
      </c>
      <c r="F25" s="11"/>
      <c r="G25" s="2"/>
    </row>
    <row r="26" spans="1:7" ht="27" customHeight="1">
      <c r="A26" s="16" t="s">
        <v>14</v>
      </c>
      <c r="B26" s="16"/>
      <c r="C26" s="16"/>
      <c r="D26" s="16"/>
      <c r="E26" s="16"/>
      <c r="F26" s="16"/>
      <c r="G26" s="2">
        <f>SUM(G8:G25)</f>
        <v>0</v>
      </c>
    </row>
    <row r="27" spans="1:7" ht="27" customHeight="1">
      <c r="A27" s="18" t="s">
        <v>37</v>
      </c>
      <c r="B27" s="17" t="s">
        <v>38</v>
      </c>
      <c r="C27" s="17"/>
      <c r="D27" s="2">
        <f>3.5*7</f>
        <v>24.5</v>
      </c>
      <c r="E27" s="2" t="s">
        <v>9</v>
      </c>
      <c r="F27" s="11"/>
      <c r="G27" s="2"/>
    </row>
    <row r="28" spans="1:7" ht="27" customHeight="1">
      <c r="A28" s="18"/>
      <c r="B28" s="17" t="s">
        <v>39</v>
      </c>
      <c r="C28" s="17"/>
      <c r="D28" s="2">
        <v>1</v>
      </c>
      <c r="E28" s="2" t="s">
        <v>11</v>
      </c>
      <c r="F28" s="11"/>
      <c r="G28" s="2"/>
    </row>
    <row r="29" spans="1:7" ht="27" customHeight="1">
      <c r="A29" s="18"/>
      <c r="B29" s="17" t="s">
        <v>40</v>
      </c>
      <c r="C29" s="17"/>
      <c r="D29" s="2">
        <v>1</v>
      </c>
      <c r="E29" s="2" t="s">
        <v>33</v>
      </c>
      <c r="F29" s="11"/>
      <c r="G29" s="2"/>
    </row>
    <row r="30" spans="1:7" ht="27" customHeight="1">
      <c r="A30" s="18"/>
      <c r="B30" s="17" t="s">
        <v>41</v>
      </c>
      <c r="C30" s="17"/>
      <c r="D30" s="2">
        <v>3</v>
      </c>
      <c r="E30" s="2" t="s">
        <v>11</v>
      </c>
      <c r="F30" s="11"/>
      <c r="G30" s="2"/>
    </row>
    <row r="31" spans="1:7" ht="27" customHeight="1">
      <c r="A31" s="18"/>
      <c r="B31" s="17" t="s">
        <v>42</v>
      </c>
      <c r="C31" s="17"/>
      <c r="D31" s="2">
        <v>1</v>
      </c>
      <c r="E31" s="2" t="s">
        <v>11</v>
      </c>
      <c r="F31" s="11"/>
      <c r="G31" s="2"/>
    </row>
    <row r="32" spans="1:7" ht="27" customHeight="1">
      <c r="A32" s="18"/>
      <c r="B32" s="17" t="s">
        <v>43</v>
      </c>
      <c r="C32" s="17"/>
      <c r="D32" s="2">
        <v>1</v>
      </c>
      <c r="E32" s="2" t="s">
        <v>33</v>
      </c>
      <c r="F32" s="11"/>
      <c r="G32" s="2"/>
    </row>
    <row r="33" spans="1:7" ht="27" customHeight="1">
      <c r="A33" s="18"/>
      <c r="B33" s="17" t="s">
        <v>44</v>
      </c>
      <c r="C33" s="17"/>
      <c r="D33" s="2">
        <v>1</v>
      </c>
      <c r="E33" s="2" t="s">
        <v>45</v>
      </c>
      <c r="F33" s="11"/>
      <c r="G33" s="2"/>
    </row>
    <row r="34" spans="1:7" ht="27" customHeight="1">
      <c r="A34" s="18"/>
      <c r="B34" s="17" t="s">
        <v>46</v>
      </c>
      <c r="C34" s="17"/>
      <c r="D34" s="2">
        <v>1</v>
      </c>
      <c r="E34" s="2" t="s">
        <v>45</v>
      </c>
      <c r="F34" s="11"/>
      <c r="G34" s="2"/>
    </row>
    <row r="35" spans="1:7" ht="27" customHeight="1">
      <c r="A35" s="16" t="s">
        <v>14</v>
      </c>
      <c r="B35" s="16"/>
      <c r="C35" s="16"/>
      <c r="D35" s="16"/>
      <c r="E35" s="16"/>
      <c r="F35" s="16"/>
      <c r="G35" s="2">
        <f>SUM(G27:G34)</f>
        <v>0</v>
      </c>
    </row>
    <row r="36" spans="1:7" ht="27" customHeight="1">
      <c r="A36" s="18" t="s">
        <v>47</v>
      </c>
      <c r="B36" s="17" t="s">
        <v>48</v>
      </c>
      <c r="C36" s="17"/>
      <c r="D36" s="2">
        <v>1</v>
      </c>
      <c r="E36" s="2" t="s">
        <v>11</v>
      </c>
      <c r="F36" s="11"/>
      <c r="G36" s="2"/>
    </row>
    <row r="37" spans="1:7" ht="27" customHeight="1">
      <c r="A37" s="18"/>
      <c r="B37" s="17" t="s">
        <v>49</v>
      </c>
      <c r="C37" s="17"/>
      <c r="D37" s="2">
        <v>4</v>
      </c>
      <c r="E37" s="2" t="s">
        <v>11</v>
      </c>
      <c r="F37" s="11"/>
      <c r="G37" s="2"/>
    </row>
    <row r="38" spans="1:7" ht="27" customHeight="1">
      <c r="A38" s="18"/>
      <c r="B38" s="17" t="s">
        <v>50</v>
      </c>
      <c r="C38" s="17"/>
      <c r="D38" s="2">
        <v>2</v>
      </c>
      <c r="E38" s="2" t="s">
        <v>11</v>
      </c>
      <c r="F38" s="11"/>
      <c r="G38" s="2"/>
    </row>
    <row r="39" spans="1:7" ht="27" customHeight="1">
      <c r="A39" s="18"/>
      <c r="B39" s="17" t="s">
        <v>51</v>
      </c>
      <c r="C39" s="17"/>
      <c r="D39" s="2">
        <v>2</v>
      </c>
      <c r="E39" s="2" t="s">
        <v>11</v>
      </c>
      <c r="F39" s="11"/>
      <c r="G39" s="2"/>
    </row>
    <row r="40" spans="1:7" ht="27" customHeight="1">
      <c r="A40" s="18"/>
      <c r="B40" s="17" t="s">
        <v>52</v>
      </c>
      <c r="C40" s="17"/>
      <c r="D40" s="2">
        <v>4</v>
      </c>
      <c r="E40" s="2" t="s">
        <v>53</v>
      </c>
      <c r="F40" s="11"/>
      <c r="G40" s="2"/>
    </row>
    <row r="41" spans="1:7" ht="27" customHeight="1">
      <c r="A41" s="18"/>
      <c r="B41" s="17" t="s">
        <v>54</v>
      </c>
      <c r="C41" s="17"/>
      <c r="D41" s="2">
        <v>2</v>
      </c>
      <c r="E41" s="2" t="s">
        <v>53</v>
      </c>
      <c r="F41" s="11"/>
      <c r="G41" s="2"/>
    </row>
    <row r="42" spans="1:7" ht="27" customHeight="1">
      <c r="A42" s="16" t="s">
        <v>14</v>
      </c>
      <c r="B42" s="16"/>
      <c r="C42" s="16"/>
      <c r="D42" s="16"/>
      <c r="E42" s="16"/>
      <c r="F42" s="16"/>
      <c r="G42" s="2">
        <f>SUM(G36:G41)</f>
        <v>0</v>
      </c>
    </row>
    <row r="43" spans="1:7" ht="27" customHeight="1">
      <c r="A43" s="18" t="s">
        <v>55</v>
      </c>
      <c r="B43" s="17" t="s">
        <v>56</v>
      </c>
      <c r="C43" s="17"/>
      <c r="D43" s="2">
        <v>1</v>
      </c>
      <c r="E43" s="2" t="s">
        <v>11</v>
      </c>
      <c r="F43" s="11"/>
      <c r="G43" s="2"/>
    </row>
    <row r="44" spans="1:7" ht="27" customHeight="1">
      <c r="A44" s="18"/>
      <c r="B44" s="17" t="s">
        <v>57</v>
      </c>
      <c r="C44" s="17"/>
      <c r="D44" s="2">
        <v>8</v>
      </c>
      <c r="E44" s="2" t="s">
        <v>58</v>
      </c>
      <c r="F44" s="11"/>
      <c r="G44" s="2"/>
    </row>
    <row r="45" spans="1:7" ht="27" customHeight="1">
      <c r="A45" s="18"/>
      <c r="B45" s="17" t="s">
        <v>59</v>
      </c>
      <c r="C45" s="17"/>
      <c r="D45" s="2">
        <v>8</v>
      </c>
      <c r="E45" s="2" t="s">
        <v>58</v>
      </c>
      <c r="F45" s="11"/>
      <c r="G45" s="2"/>
    </row>
    <row r="46" spans="1:7" ht="27" customHeight="1">
      <c r="A46" s="18"/>
      <c r="B46" s="17" t="s">
        <v>60</v>
      </c>
      <c r="C46" s="17"/>
      <c r="D46" s="2">
        <v>2</v>
      </c>
      <c r="E46" s="2" t="s">
        <v>33</v>
      </c>
      <c r="F46" s="11"/>
      <c r="G46" s="2"/>
    </row>
    <row r="47" spans="1:7" ht="27" customHeight="1">
      <c r="A47" s="16" t="s">
        <v>14</v>
      </c>
      <c r="B47" s="16"/>
      <c r="C47" s="16"/>
      <c r="D47" s="16"/>
      <c r="E47" s="16"/>
      <c r="F47" s="16"/>
      <c r="G47" s="2">
        <f>SUM(G43:G46)</f>
        <v>0</v>
      </c>
    </row>
    <row r="48" spans="1:7" ht="27" customHeight="1">
      <c r="A48" s="18" t="s">
        <v>61</v>
      </c>
      <c r="B48" s="17" t="s">
        <v>62</v>
      </c>
      <c r="C48" s="17"/>
      <c r="D48" s="2">
        <v>28</v>
      </c>
      <c r="E48" s="2" t="s">
        <v>63</v>
      </c>
      <c r="F48" s="11"/>
      <c r="G48" s="2"/>
    </row>
    <row r="49" spans="1:8" ht="27" customHeight="1">
      <c r="A49" s="18"/>
      <c r="B49" s="17" t="s">
        <v>64</v>
      </c>
      <c r="C49" s="17"/>
      <c r="D49" s="2">
        <v>6</v>
      </c>
      <c r="E49" s="2" t="s">
        <v>63</v>
      </c>
      <c r="F49" s="11"/>
      <c r="G49" s="2"/>
    </row>
    <row r="50" spans="1:8" ht="27" customHeight="1">
      <c r="A50" s="18"/>
      <c r="B50" s="19" t="s">
        <v>70</v>
      </c>
      <c r="C50" s="20"/>
      <c r="D50" s="2">
        <v>2</v>
      </c>
      <c r="E50" s="8" t="s">
        <v>71</v>
      </c>
      <c r="F50" s="11"/>
      <c r="G50" s="2"/>
    </row>
    <row r="51" spans="1:8" ht="27" customHeight="1">
      <c r="A51" s="18"/>
      <c r="B51" s="17" t="s">
        <v>65</v>
      </c>
      <c r="C51" s="17"/>
      <c r="D51" s="2">
        <v>2</v>
      </c>
      <c r="E51" s="2" t="s">
        <v>66</v>
      </c>
      <c r="F51" s="11"/>
      <c r="G51" s="2"/>
    </row>
    <row r="52" spans="1:8" ht="27" customHeight="1">
      <c r="A52" s="16" t="s">
        <v>14</v>
      </c>
      <c r="B52" s="16"/>
      <c r="C52" s="16"/>
      <c r="D52" s="16"/>
      <c r="E52" s="16"/>
      <c r="F52" s="16"/>
      <c r="G52" s="2">
        <f>SUM(G48:G51)</f>
        <v>0</v>
      </c>
    </row>
    <row r="53" spans="1:8" ht="27" customHeight="1">
      <c r="A53" s="16" t="s">
        <v>67</v>
      </c>
      <c r="B53" s="16"/>
      <c r="C53" s="16"/>
      <c r="D53" s="16"/>
      <c r="E53" s="16"/>
      <c r="F53" s="16"/>
      <c r="G53" s="4">
        <f>G7+G26+G35+G42+G47+G52</f>
        <v>0</v>
      </c>
    </row>
    <row r="54" spans="1:8" ht="27" customHeight="1">
      <c r="A54" s="16" t="s">
        <v>68</v>
      </c>
      <c r="B54" s="16"/>
      <c r="C54" s="16"/>
      <c r="D54" s="16"/>
      <c r="E54" s="16"/>
      <c r="F54" s="16"/>
      <c r="G54" s="4">
        <f>G53*0.06</f>
        <v>0</v>
      </c>
    </row>
    <row r="55" spans="1:8" ht="27" customHeight="1">
      <c r="A55" s="16" t="s">
        <v>69</v>
      </c>
      <c r="B55" s="16"/>
      <c r="C55" s="16"/>
      <c r="D55" s="16"/>
      <c r="E55" s="16"/>
      <c r="F55" s="16"/>
      <c r="G55" s="4">
        <f>SUM(G53:G54)</f>
        <v>0</v>
      </c>
    </row>
    <row r="57" spans="1:8">
      <c r="H57" s="5"/>
    </row>
  </sheetData>
  <mergeCells count="38">
    <mergeCell ref="A52:F52"/>
    <mergeCell ref="A53:F53"/>
    <mergeCell ref="A54:F54"/>
    <mergeCell ref="A55:F55"/>
    <mergeCell ref="A47:F47"/>
    <mergeCell ref="A48:A51"/>
    <mergeCell ref="B48:C48"/>
    <mergeCell ref="B49:C49"/>
    <mergeCell ref="B50:C50"/>
    <mergeCell ref="B51:C51"/>
    <mergeCell ref="B40:C40"/>
    <mergeCell ref="B41:C41"/>
    <mergeCell ref="A42:F42"/>
    <mergeCell ref="A43:A46"/>
    <mergeCell ref="B43:C43"/>
    <mergeCell ref="B44:C44"/>
    <mergeCell ref="B45:C45"/>
    <mergeCell ref="B46:C46"/>
    <mergeCell ref="A36:A41"/>
    <mergeCell ref="B36:C36"/>
    <mergeCell ref="B37:C37"/>
    <mergeCell ref="B38:C38"/>
    <mergeCell ref="B39:C39"/>
    <mergeCell ref="B31:C31"/>
    <mergeCell ref="B32:C32"/>
    <mergeCell ref="B33:C33"/>
    <mergeCell ref="B34:C34"/>
    <mergeCell ref="A35:F35"/>
    <mergeCell ref="A27:A34"/>
    <mergeCell ref="B27:C27"/>
    <mergeCell ref="B28:C28"/>
    <mergeCell ref="B29:C29"/>
    <mergeCell ref="B30:C30"/>
    <mergeCell ref="A4:A6"/>
    <mergeCell ref="A7:F7"/>
    <mergeCell ref="A8:A25"/>
    <mergeCell ref="B19:B25"/>
    <mergeCell ref="A26:F26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E9933-6BEC-4CFA-A186-B65FF5ABFBDC}">
  <sheetPr codeName="Sheet4"/>
  <dimension ref="A1:H57"/>
  <sheetViews>
    <sheetView tabSelected="1" topLeftCell="A13" zoomScale="85" zoomScaleNormal="85" workbookViewId="0">
      <selection activeCell="L24" sqref="L24"/>
    </sheetView>
  </sheetViews>
  <sheetFormatPr defaultColWidth="9" defaultRowHeight="15"/>
  <cols>
    <col min="1" max="1" width="12" customWidth="1"/>
    <col min="2" max="2" width="23.42578125" customWidth="1"/>
    <col min="3" max="3" width="44.42578125" customWidth="1"/>
    <col min="4" max="5" width="12.140625" customWidth="1"/>
    <col min="6" max="6" width="12.140625" style="10" customWidth="1"/>
    <col min="7" max="7" width="17.5703125" customWidth="1"/>
    <col min="8" max="8" width="12.7109375" customWidth="1"/>
  </cols>
  <sheetData>
    <row r="1" spans="1:7" s="6" customFormat="1" ht="25.5" customHeight="1">
      <c r="A1" s="1" t="s">
        <v>92</v>
      </c>
      <c r="F1" s="9"/>
    </row>
    <row r="2" spans="1:7" ht="19.5" customHeight="1">
      <c r="A2" s="7" t="s">
        <v>93</v>
      </c>
      <c r="E2" s="7" t="s">
        <v>94</v>
      </c>
    </row>
    <row r="3" spans="1:7" ht="22.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11" t="s">
        <v>5</v>
      </c>
      <c r="G3" s="2" t="s">
        <v>6</v>
      </c>
    </row>
    <row r="4" spans="1:7" ht="27" customHeight="1">
      <c r="A4" s="18" t="s">
        <v>7</v>
      </c>
      <c r="B4" s="3" t="s">
        <v>8</v>
      </c>
      <c r="C4" s="12" t="s">
        <v>79</v>
      </c>
      <c r="D4" s="2">
        <f>3*10</f>
        <v>30</v>
      </c>
      <c r="E4" s="2" t="s">
        <v>9</v>
      </c>
      <c r="F4" s="11"/>
      <c r="G4" s="2"/>
    </row>
    <row r="5" spans="1:7" ht="27" customHeight="1">
      <c r="A5" s="18"/>
      <c r="B5" s="3" t="s">
        <v>10</v>
      </c>
      <c r="C5" s="12" t="s">
        <v>86</v>
      </c>
      <c r="D5" s="2">
        <v>2</v>
      </c>
      <c r="E5" s="2" t="s">
        <v>11</v>
      </c>
      <c r="F5" s="11"/>
      <c r="G5" s="2"/>
    </row>
    <row r="6" spans="1:7" ht="27" customHeight="1">
      <c r="A6" s="18"/>
      <c r="B6" s="3" t="s">
        <v>12</v>
      </c>
      <c r="C6" s="3" t="s">
        <v>13</v>
      </c>
      <c r="D6" s="2">
        <f>24*15</f>
        <v>360</v>
      </c>
      <c r="E6" s="2" t="s">
        <v>9</v>
      </c>
      <c r="F6" s="11"/>
      <c r="G6" s="2"/>
    </row>
    <row r="7" spans="1:7" ht="27" customHeight="1">
      <c r="A7" s="16" t="s">
        <v>14</v>
      </c>
      <c r="B7" s="16"/>
      <c r="C7" s="16"/>
      <c r="D7" s="16"/>
      <c r="E7" s="16"/>
      <c r="F7" s="16"/>
      <c r="G7" s="2">
        <f>SUM(G4:G6)</f>
        <v>0</v>
      </c>
    </row>
    <row r="8" spans="1:7" ht="27" customHeight="1">
      <c r="A8" s="18" t="s">
        <v>15</v>
      </c>
      <c r="B8" s="12" t="s">
        <v>72</v>
      </c>
      <c r="C8" s="12" t="s">
        <v>90</v>
      </c>
      <c r="D8" s="2">
        <v>380</v>
      </c>
      <c r="E8" s="2" t="s">
        <v>16</v>
      </c>
      <c r="F8" s="11"/>
      <c r="G8" s="2"/>
    </row>
    <row r="9" spans="1:7" ht="27" customHeight="1">
      <c r="A9" s="18"/>
      <c r="B9" s="3" t="s">
        <v>17</v>
      </c>
      <c r="C9" s="3" t="s">
        <v>18</v>
      </c>
      <c r="D9" s="2">
        <f>15*4*2+4*2</f>
        <v>128</v>
      </c>
      <c r="E9" s="2" t="s">
        <v>9</v>
      </c>
      <c r="F9" s="11"/>
      <c r="G9" s="2"/>
    </row>
    <row r="10" spans="1:7" ht="27" customHeight="1">
      <c r="A10" s="18"/>
      <c r="B10" s="12" t="s">
        <v>73</v>
      </c>
      <c r="C10" s="12" t="s">
        <v>85</v>
      </c>
      <c r="D10" s="2">
        <f>(4*6+3*4.5)*2</f>
        <v>75</v>
      </c>
      <c r="E10" s="2" t="s">
        <v>9</v>
      </c>
      <c r="F10" s="11"/>
      <c r="G10" s="2"/>
    </row>
    <row r="11" spans="1:7" ht="27" customHeight="1">
      <c r="A11" s="18"/>
      <c r="B11" s="12" t="s">
        <v>108</v>
      </c>
      <c r="C11" s="12" t="s">
        <v>110</v>
      </c>
      <c r="D11" s="2">
        <f>(4*6+3*4.5)*5</f>
        <v>187.5</v>
      </c>
      <c r="E11" s="8" t="s">
        <v>109</v>
      </c>
      <c r="F11" s="11"/>
      <c r="G11" s="2"/>
    </row>
    <row r="12" spans="1:7" ht="27" customHeight="1">
      <c r="A12" s="18"/>
      <c r="B12" s="12" t="s">
        <v>74</v>
      </c>
      <c r="C12" s="12" t="s">
        <v>75</v>
      </c>
      <c r="D12" s="2">
        <v>3</v>
      </c>
      <c r="E12" s="8" t="s">
        <v>76</v>
      </c>
      <c r="F12" s="11"/>
      <c r="G12" s="2"/>
    </row>
    <row r="13" spans="1:7" ht="27" customHeight="1">
      <c r="A13" s="18"/>
      <c r="B13" s="12" t="s">
        <v>80</v>
      </c>
      <c r="C13" s="3" t="s">
        <v>19</v>
      </c>
      <c r="D13" s="2">
        <v>1</v>
      </c>
      <c r="E13" s="2" t="s">
        <v>11</v>
      </c>
      <c r="F13" s="11"/>
      <c r="G13" s="2"/>
    </row>
    <row r="14" spans="1:7" ht="27" customHeight="1">
      <c r="A14" s="18"/>
      <c r="B14" s="3" t="s">
        <v>20</v>
      </c>
      <c r="C14" s="12" t="s">
        <v>91</v>
      </c>
      <c r="D14" s="2">
        <f>4*22.5*2*2</f>
        <v>360</v>
      </c>
      <c r="E14" s="2" t="s">
        <v>9</v>
      </c>
      <c r="F14" s="11"/>
      <c r="G14" s="2"/>
    </row>
    <row r="15" spans="1:7" ht="27" customHeight="1">
      <c r="A15" s="18"/>
      <c r="B15" s="3" t="s">
        <v>22</v>
      </c>
      <c r="C15" s="3" t="s">
        <v>21</v>
      </c>
      <c r="D15" s="2">
        <v>1</v>
      </c>
      <c r="E15" s="2" t="s">
        <v>11</v>
      </c>
      <c r="F15" s="11"/>
      <c r="G15" s="2"/>
    </row>
    <row r="16" spans="1:7" ht="27" customHeight="1">
      <c r="A16" s="18"/>
      <c r="B16" s="3" t="s">
        <v>23</v>
      </c>
      <c r="C16" s="12" t="s">
        <v>81</v>
      </c>
      <c r="D16" s="2">
        <v>1</v>
      </c>
      <c r="E16" s="8" t="s">
        <v>82</v>
      </c>
      <c r="F16" s="11"/>
      <c r="G16" s="2"/>
    </row>
    <row r="17" spans="1:7" ht="27" customHeight="1">
      <c r="A17" s="18"/>
      <c r="B17" s="3" t="s">
        <v>25</v>
      </c>
      <c r="C17" s="3"/>
      <c r="D17" s="2">
        <v>1</v>
      </c>
      <c r="E17" s="2" t="s">
        <v>26</v>
      </c>
      <c r="F17" s="11"/>
      <c r="G17" s="2"/>
    </row>
    <row r="18" spans="1:7" ht="27" customHeight="1">
      <c r="A18" s="18"/>
      <c r="B18" s="3" t="s">
        <v>27</v>
      </c>
      <c r="C18" s="3" t="s">
        <v>28</v>
      </c>
      <c r="D18" s="2">
        <v>1</v>
      </c>
      <c r="E18" s="2" t="s">
        <v>29</v>
      </c>
      <c r="F18" s="11"/>
      <c r="G18" s="2"/>
    </row>
    <row r="19" spans="1:7" ht="27" customHeight="1">
      <c r="A19" s="18"/>
      <c r="B19" s="18" t="s">
        <v>30</v>
      </c>
      <c r="C19" s="12" t="s">
        <v>83</v>
      </c>
      <c r="D19" s="2">
        <v>34</v>
      </c>
      <c r="E19" s="2" t="s">
        <v>24</v>
      </c>
      <c r="F19" s="11"/>
      <c r="G19" s="2"/>
    </row>
    <row r="20" spans="1:7" ht="27" customHeight="1">
      <c r="A20" s="18"/>
      <c r="B20" s="18"/>
      <c r="C20" s="12" t="s">
        <v>84</v>
      </c>
      <c r="D20" s="2">
        <v>190</v>
      </c>
      <c r="E20" s="2" t="s">
        <v>24</v>
      </c>
      <c r="F20" s="11"/>
      <c r="G20" s="2"/>
    </row>
    <row r="21" spans="1:7" ht="27" customHeight="1">
      <c r="A21" s="18"/>
      <c r="B21" s="18"/>
      <c r="C21" s="12" t="s">
        <v>106</v>
      </c>
      <c r="D21" s="2">
        <v>6</v>
      </c>
      <c r="E21" s="8" t="s">
        <v>107</v>
      </c>
      <c r="F21" s="11"/>
      <c r="G21" s="2"/>
    </row>
    <row r="22" spans="1:7" ht="27" customHeight="1">
      <c r="A22" s="18"/>
      <c r="B22" s="18"/>
      <c r="C22" s="3" t="s">
        <v>31</v>
      </c>
      <c r="D22" s="2">
        <v>20</v>
      </c>
      <c r="E22" s="2" t="s">
        <v>24</v>
      </c>
      <c r="F22" s="11"/>
      <c r="G22" s="2"/>
    </row>
    <row r="23" spans="1:7" ht="27" customHeight="1">
      <c r="A23" s="18"/>
      <c r="B23" s="18"/>
      <c r="C23" s="3" t="s">
        <v>32</v>
      </c>
      <c r="D23" s="2">
        <v>1</v>
      </c>
      <c r="E23" s="2" t="s">
        <v>33</v>
      </c>
      <c r="F23" s="11"/>
      <c r="G23" s="2"/>
    </row>
    <row r="24" spans="1:7" ht="27" customHeight="1">
      <c r="A24" s="18"/>
      <c r="B24" s="18"/>
      <c r="C24" s="3" t="s">
        <v>34</v>
      </c>
      <c r="D24" s="2">
        <v>1</v>
      </c>
      <c r="E24" s="2" t="s">
        <v>33</v>
      </c>
      <c r="F24" s="11"/>
      <c r="G24" s="2"/>
    </row>
    <row r="25" spans="1:7" ht="27" customHeight="1">
      <c r="A25" s="18"/>
      <c r="B25" s="18"/>
      <c r="C25" s="3" t="s">
        <v>35</v>
      </c>
      <c r="D25" s="2">
        <v>1</v>
      </c>
      <c r="E25" s="2" t="s">
        <v>36</v>
      </c>
      <c r="F25" s="11"/>
      <c r="G25" s="2"/>
    </row>
    <row r="26" spans="1:7" ht="27" customHeight="1">
      <c r="A26" s="16" t="s">
        <v>14</v>
      </c>
      <c r="B26" s="16"/>
      <c r="C26" s="16"/>
      <c r="D26" s="16"/>
      <c r="E26" s="16"/>
      <c r="F26" s="16"/>
      <c r="G26" s="2">
        <f>SUM(G8:G25)</f>
        <v>0</v>
      </c>
    </row>
    <row r="27" spans="1:7" ht="27" customHeight="1">
      <c r="A27" s="18" t="s">
        <v>37</v>
      </c>
      <c r="B27" s="17" t="s">
        <v>38</v>
      </c>
      <c r="C27" s="17"/>
      <c r="D27" s="2">
        <f>3.5*7</f>
        <v>24.5</v>
      </c>
      <c r="E27" s="2" t="s">
        <v>9</v>
      </c>
      <c r="F27" s="11"/>
      <c r="G27" s="2"/>
    </row>
    <row r="28" spans="1:7" ht="27" customHeight="1">
      <c r="A28" s="18"/>
      <c r="B28" s="17" t="s">
        <v>39</v>
      </c>
      <c r="C28" s="17"/>
      <c r="D28" s="2">
        <v>1</v>
      </c>
      <c r="E28" s="2" t="s">
        <v>11</v>
      </c>
      <c r="F28" s="11"/>
      <c r="G28" s="2"/>
    </row>
    <row r="29" spans="1:7" ht="27" customHeight="1">
      <c r="A29" s="18"/>
      <c r="B29" s="17" t="s">
        <v>40</v>
      </c>
      <c r="C29" s="17"/>
      <c r="D29" s="2">
        <v>1</v>
      </c>
      <c r="E29" s="2" t="s">
        <v>33</v>
      </c>
      <c r="F29" s="11"/>
      <c r="G29" s="2"/>
    </row>
    <row r="30" spans="1:7" ht="27" customHeight="1">
      <c r="A30" s="18"/>
      <c r="B30" s="17" t="s">
        <v>41</v>
      </c>
      <c r="C30" s="17"/>
      <c r="D30" s="2">
        <v>3</v>
      </c>
      <c r="E30" s="2" t="s">
        <v>11</v>
      </c>
      <c r="F30" s="11"/>
      <c r="G30" s="2"/>
    </row>
    <row r="31" spans="1:7" ht="27" customHeight="1">
      <c r="A31" s="18"/>
      <c r="B31" s="17" t="s">
        <v>42</v>
      </c>
      <c r="C31" s="17"/>
      <c r="D31" s="2">
        <v>1</v>
      </c>
      <c r="E31" s="2" t="s">
        <v>11</v>
      </c>
      <c r="F31" s="11"/>
      <c r="G31" s="2"/>
    </row>
    <row r="32" spans="1:7" ht="27" customHeight="1">
      <c r="A32" s="18"/>
      <c r="B32" s="17" t="s">
        <v>43</v>
      </c>
      <c r="C32" s="17"/>
      <c r="D32" s="2">
        <v>1</v>
      </c>
      <c r="E32" s="2" t="s">
        <v>33</v>
      </c>
      <c r="F32" s="11"/>
      <c r="G32" s="2"/>
    </row>
    <row r="33" spans="1:7" ht="27" customHeight="1">
      <c r="A33" s="18"/>
      <c r="B33" s="17" t="s">
        <v>44</v>
      </c>
      <c r="C33" s="17"/>
      <c r="D33" s="2">
        <v>1</v>
      </c>
      <c r="E33" s="2" t="s">
        <v>45</v>
      </c>
      <c r="F33" s="11"/>
      <c r="G33" s="2"/>
    </row>
    <row r="34" spans="1:7" ht="27" customHeight="1">
      <c r="A34" s="18"/>
      <c r="B34" s="17" t="s">
        <v>46</v>
      </c>
      <c r="C34" s="17"/>
      <c r="D34" s="2">
        <v>1</v>
      </c>
      <c r="E34" s="2" t="s">
        <v>45</v>
      </c>
      <c r="F34" s="11"/>
      <c r="G34" s="2"/>
    </row>
    <row r="35" spans="1:7" ht="27" customHeight="1">
      <c r="A35" s="16" t="s">
        <v>14</v>
      </c>
      <c r="B35" s="16"/>
      <c r="C35" s="16"/>
      <c r="D35" s="16"/>
      <c r="E35" s="16"/>
      <c r="F35" s="16"/>
      <c r="G35" s="2">
        <f>SUM(G27:G34)</f>
        <v>0</v>
      </c>
    </row>
    <row r="36" spans="1:7" ht="27" customHeight="1">
      <c r="A36" s="18" t="s">
        <v>47</v>
      </c>
      <c r="B36" s="17" t="s">
        <v>48</v>
      </c>
      <c r="C36" s="17"/>
      <c r="D36" s="2">
        <v>1</v>
      </c>
      <c r="E36" s="2" t="s">
        <v>11</v>
      </c>
      <c r="F36" s="11"/>
      <c r="G36" s="2"/>
    </row>
    <row r="37" spans="1:7" ht="27" customHeight="1">
      <c r="A37" s="18"/>
      <c r="B37" s="17" t="s">
        <v>49</v>
      </c>
      <c r="C37" s="17"/>
      <c r="D37" s="2">
        <v>4</v>
      </c>
      <c r="E37" s="2" t="s">
        <v>11</v>
      </c>
      <c r="F37" s="11"/>
      <c r="G37" s="2"/>
    </row>
    <row r="38" spans="1:7" ht="27" customHeight="1">
      <c r="A38" s="18"/>
      <c r="B38" s="17" t="s">
        <v>50</v>
      </c>
      <c r="C38" s="17"/>
      <c r="D38" s="2">
        <v>2</v>
      </c>
      <c r="E38" s="2" t="s">
        <v>11</v>
      </c>
      <c r="F38" s="11"/>
      <c r="G38" s="2"/>
    </row>
    <row r="39" spans="1:7" ht="27" customHeight="1">
      <c r="A39" s="18"/>
      <c r="B39" s="17" t="s">
        <v>51</v>
      </c>
      <c r="C39" s="17"/>
      <c r="D39" s="2">
        <v>2</v>
      </c>
      <c r="E39" s="2" t="s">
        <v>11</v>
      </c>
      <c r="F39" s="11"/>
      <c r="G39" s="2"/>
    </row>
    <row r="40" spans="1:7" ht="27" customHeight="1">
      <c r="A40" s="18"/>
      <c r="B40" s="17" t="s">
        <v>52</v>
      </c>
      <c r="C40" s="17"/>
      <c r="D40" s="2">
        <v>4</v>
      </c>
      <c r="E40" s="2" t="s">
        <v>53</v>
      </c>
      <c r="F40" s="11"/>
      <c r="G40" s="2"/>
    </row>
    <row r="41" spans="1:7" ht="27" customHeight="1">
      <c r="A41" s="18"/>
      <c r="B41" s="17" t="s">
        <v>54</v>
      </c>
      <c r="C41" s="17"/>
      <c r="D41" s="2">
        <v>2</v>
      </c>
      <c r="E41" s="2" t="s">
        <v>53</v>
      </c>
      <c r="F41" s="11"/>
      <c r="G41" s="2"/>
    </row>
    <row r="42" spans="1:7" ht="27" customHeight="1">
      <c r="A42" s="16" t="s">
        <v>14</v>
      </c>
      <c r="B42" s="16"/>
      <c r="C42" s="16"/>
      <c r="D42" s="16"/>
      <c r="E42" s="16"/>
      <c r="F42" s="16"/>
      <c r="G42" s="2">
        <f>SUM(G36:G41)</f>
        <v>0</v>
      </c>
    </row>
    <row r="43" spans="1:7" ht="27" customHeight="1">
      <c r="A43" s="18" t="s">
        <v>55</v>
      </c>
      <c r="B43" s="17" t="s">
        <v>56</v>
      </c>
      <c r="C43" s="17"/>
      <c r="D43" s="2">
        <v>1</v>
      </c>
      <c r="E43" s="2" t="s">
        <v>11</v>
      </c>
      <c r="F43" s="11"/>
      <c r="G43" s="2"/>
    </row>
    <row r="44" spans="1:7" ht="27" customHeight="1">
      <c r="A44" s="18"/>
      <c r="B44" s="17" t="s">
        <v>57</v>
      </c>
      <c r="C44" s="17"/>
      <c r="D44" s="2">
        <v>8</v>
      </c>
      <c r="E44" s="2" t="s">
        <v>58</v>
      </c>
      <c r="F44" s="11"/>
      <c r="G44" s="2"/>
    </row>
    <row r="45" spans="1:7" ht="27" customHeight="1">
      <c r="A45" s="18"/>
      <c r="B45" s="17" t="s">
        <v>59</v>
      </c>
      <c r="C45" s="17"/>
      <c r="D45" s="2">
        <v>8</v>
      </c>
      <c r="E45" s="2" t="s">
        <v>58</v>
      </c>
      <c r="F45" s="11"/>
      <c r="G45" s="2"/>
    </row>
    <row r="46" spans="1:7" ht="27" customHeight="1">
      <c r="A46" s="18"/>
      <c r="B46" s="17" t="s">
        <v>60</v>
      </c>
      <c r="C46" s="17"/>
      <c r="D46" s="2">
        <v>2</v>
      </c>
      <c r="E46" s="2" t="s">
        <v>33</v>
      </c>
      <c r="F46" s="11"/>
      <c r="G46" s="2"/>
    </row>
    <row r="47" spans="1:7" ht="27" customHeight="1">
      <c r="A47" s="16" t="s">
        <v>14</v>
      </c>
      <c r="B47" s="16"/>
      <c r="C47" s="16"/>
      <c r="D47" s="16"/>
      <c r="E47" s="16"/>
      <c r="F47" s="16"/>
      <c r="G47" s="2">
        <f>SUM(G43:G46)</f>
        <v>0</v>
      </c>
    </row>
    <row r="48" spans="1:7" ht="27" customHeight="1">
      <c r="A48" s="18" t="s">
        <v>61</v>
      </c>
      <c r="B48" s="17" t="s">
        <v>62</v>
      </c>
      <c r="C48" s="17"/>
      <c r="D48" s="2">
        <v>36</v>
      </c>
      <c r="E48" s="2" t="s">
        <v>63</v>
      </c>
      <c r="F48" s="11"/>
      <c r="G48" s="2"/>
    </row>
    <row r="49" spans="1:8" ht="27" customHeight="1">
      <c r="A49" s="18"/>
      <c r="B49" s="17" t="s">
        <v>64</v>
      </c>
      <c r="C49" s="17"/>
      <c r="D49" s="2">
        <v>6</v>
      </c>
      <c r="E49" s="2" t="s">
        <v>63</v>
      </c>
      <c r="F49" s="11"/>
      <c r="G49" s="2"/>
    </row>
    <row r="50" spans="1:8" ht="27" customHeight="1">
      <c r="A50" s="18"/>
      <c r="B50" s="19" t="s">
        <v>70</v>
      </c>
      <c r="C50" s="20"/>
      <c r="D50" s="2">
        <v>2</v>
      </c>
      <c r="E50" s="8" t="s">
        <v>71</v>
      </c>
      <c r="F50" s="11"/>
      <c r="G50" s="2"/>
    </row>
    <row r="51" spans="1:8" ht="27" customHeight="1">
      <c r="A51" s="18"/>
      <c r="B51" s="17" t="s">
        <v>65</v>
      </c>
      <c r="C51" s="17"/>
      <c r="D51" s="2">
        <v>2</v>
      </c>
      <c r="E51" s="2" t="s">
        <v>66</v>
      </c>
      <c r="F51" s="11"/>
      <c r="G51" s="2"/>
    </row>
    <row r="52" spans="1:8" ht="27" customHeight="1">
      <c r="A52" s="16" t="s">
        <v>14</v>
      </c>
      <c r="B52" s="16"/>
      <c r="C52" s="16"/>
      <c r="D52" s="16"/>
      <c r="E52" s="16"/>
      <c r="F52" s="16"/>
      <c r="G52" s="2">
        <f>SUM(G48:G51)</f>
        <v>0</v>
      </c>
    </row>
    <row r="53" spans="1:8" ht="27" customHeight="1">
      <c r="A53" s="16" t="s">
        <v>67</v>
      </c>
      <c r="B53" s="16"/>
      <c r="C53" s="16"/>
      <c r="D53" s="16"/>
      <c r="E53" s="16"/>
      <c r="F53" s="16"/>
      <c r="G53" s="4">
        <f>G7+G26+G35+G42+G47+G52</f>
        <v>0</v>
      </c>
    </row>
    <row r="54" spans="1:8" ht="27" customHeight="1">
      <c r="A54" s="16" t="s">
        <v>68</v>
      </c>
      <c r="B54" s="16"/>
      <c r="C54" s="16"/>
      <c r="D54" s="16"/>
      <c r="E54" s="16"/>
      <c r="F54" s="16"/>
      <c r="G54" s="4">
        <f>G53*0.06</f>
        <v>0</v>
      </c>
    </row>
    <row r="55" spans="1:8" ht="27" customHeight="1">
      <c r="A55" s="16" t="s">
        <v>69</v>
      </c>
      <c r="B55" s="16"/>
      <c r="C55" s="16"/>
      <c r="D55" s="16"/>
      <c r="E55" s="16"/>
      <c r="F55" s="16"/>
      <c r="G55" s="4">
        <f>SUM(G53:G54)</f>
        <v>0</v>
      </c>
    </row>
    <row r="57" spans="1:8">
      <c r="H57" s="5"/>
    </row>
  </sheetData>
  <mergeCells count="38">
    <mergeCell ref="A52:F52"/>
    <mergeCell ref="A53:F53"/>
    <mergeCell ref="A54:F54"/>
    <mergeCell ref="A55:F55"/>
    <mergeCell ref="A47:F47"/>
    <mergeCell ref="A48:A51"/>
    <mergeCell ref="B48:C48"/>
    <mergeCell ref="B49:C49"/>
    <mergeCell ref="B50:C50"/>
    <mergeCell ref="B51:C51"/>
    <mergeCell ref="B40:C40"/>
    <mergeCell ref="B41:C41"/>
    <mergeCell ref="A42:F42"/>
    <mergeCell ref="A43:A46"/>
    <mergeCell ref="B43:C43"/>
    <mergeCell ref="B44:C44"/>
    <mergeCell ref="B45:C45"/>
    <mergeCell ref="B46:C46"/>
    <mergeCell ref="A36:A41"/>
    <mergeCell ref="B36:C36"/>
    <mergeCell ref="B37:C37"/>
    <mergeCell ref="B38:C38"/>
    <mergeCell ref="B39:C39"/>
    <mergeCell ref="B31:C31"/>
    <mergeCell ref="B32:C32"/>
    <mergeCell ref="B33:C33"/>
    <mergeCell ref="B34:C34"/>
    <mergeCell ref="A35:F35"/>
    <mergeCell ref="A27:A34"/>
    <mergeCell ref="B27:C27"/>
    <mergeCell ref="B28:C28"/>
    <mergeCell ref="B29:C29"/>
    <mergeCell ref="B30:C30"/>
    <mergeCell ref="A4:A6"/>
    <mergeCell ref="A7:F7"/>
    <mergeCell ref="A8:A25"/>
    <mergeCell ref="B19:B25"/>
    <mergeCell ref="A26:F26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</vt:lpstr>
      <vt:lpstr>3.1A301</vt:lpstr>
      <vt:lpstr>4.1G58</vt:lpstr>
      <vt:lpstr>5.1A328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???</cp:lastModifiedBy>
  <dcterms:created xsi:type="dcterms:W3CDTF">2022-08-16T07:27:00Z</dcterms:created>
  <dcterms:modified xsi:type="dcterms:W3CDTF">2023-03-07T08:36:16Z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07E1030D7E094EB8ADE599B7AF68BF5E</vt:lpwstr>
  </property>
</Properties>
</file>